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<sst xmlns="http://schemas.openxmlformats.org/spreadsheetml/2006/main" count="776" uniqueCount="737">
  <si>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</si>
  <si>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</si>
  <si>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</si>
  <si>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</si>
  <si>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</si>
  <si>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</si>
  <si>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</si>
  <si>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</si>
  <si>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</si>
  <si>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</si>
  <si>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</si>
  <si>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</si>
  <si>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</si>
  <si>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</si>
  <si>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</si>
  <si>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</si>
  <si>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</si>
  <si>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</si>
  <si>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</si>
  <si>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</si>
  <si>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</si>
  <si>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</si>
  <si>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</si>
  <si>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</si>
  <si>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</si>
  <si>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</si>
  <si>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</si>
  <si>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</si>
  <si>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</si>
  <si>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</si>
  <si>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</si>
  <si>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</si>
  <si>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</si>
  <si>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</si>
  <si>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</si>
  <si>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</si>
  <si>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</si>
  <si>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</si>
  <si>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</si>
  <si>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</si>
  <si>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</si>
  <si>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</si>
  <si>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</si>
  <si>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</si>
  <si>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</si>
  <si>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</si>
  <si>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</si>
  <si>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</si>
  <si>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</si>
  <si>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</si>
  <si>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</si>
  <si>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</si>
  <si>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</si>
  <si>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</si>
  <si>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</si>
  <si>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</si>
  <si>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</si>
  <si>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</si>
  <si>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</si>
  <si>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</si>
  <si>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</si>
  <si>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</si>
  <si>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</si>
  <si>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</si>
  <si>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</si>
  <si>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</si>
  <si>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</si>
  <si>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</si>
  <si>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</si>
  <si>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</si>
  <si>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</si>
  <si>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</si>
  <si>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</si>
  <si>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</si>
  <si>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</si>
  <si>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</si>
  <si>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</si>
  <si>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</si>
  <si>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</si>
  <si>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</si>
  <si>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</si>
  <si>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</si>
  <si>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</si>
  <si>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</si>
  <si>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</si>
  <si>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</si>
  <si>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</si>
  <si>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</si>
  <si>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</si>
  <si>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</si>
  <si>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</si>
  <si>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</si>
  <si>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</si>
  <si>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</si>
  <si>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</si>
  <si>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</si>
  <si>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</si>
  <si>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</si>
  <si>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</si>
  <si>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</si>
  <si>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</si>
  <si>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</si>
  <si>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</si>
  <si>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</si>
  <si>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</si>
  <si>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</si>
  <si>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</si>
  <si>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</si>
  <si>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</si>
  <si>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</si>
  <si>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</si>
  <si>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</si>
  <si>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</si>
  <si>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</si>
  <si>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</si>
  <si>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</si>
  <si>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</si>
  <si>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</si>
  <si>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</si>
  <si>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</si>
  <si>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</si>
  <si>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</si>
  <si>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</si>
  <si>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</si>
  <si>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</si>
  <si>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</si>
  <si>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</si>
  <si>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</si>
  <si>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</si>
  <si>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</si>
  <si>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</si>
  <si>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</si>
  <si>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</si>
  <si>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</si>
  <si>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</si>
  <si>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</si>
  <si>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</si>
  <si>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</si>
  <si>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</si>
  <si>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</si>
  <si>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</si>
  <si>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</si>
  <si>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</si>
  <si>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</si>
  <si>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</si>
  <si>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</si>
  <si>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</si>
  <si>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</si>
  <si>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</si>
  <si>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</si>
  <si>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</si>
  <si>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</si>
  <si>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</si>
  <si>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</si>
  <si>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</si>
  <si>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</si>
  <si>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</si>
  <si>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</si>
  <si>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</si>
  <si>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</si>
  <si>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</si>
  <si>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</si>
  <si>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</si>
  <si>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</si>
  <si>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</si>
  <si>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</si>
  <si>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</si>
  <si>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</si>
  <si>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</si>
  <si>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</si>
  <si>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</si>
  <si>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</si>
  <si>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</si>
  <si>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</si>
  <si>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</si>
  <si>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</si>
  <si>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</si>
  <si>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</si>
  <si>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</si>
  <si>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</si>
  <si>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</si>
  <si>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</si>
  <si>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</si>
  <si>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</si>
  <si>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</si>
  <si>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</si>
  <si>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</si>
  <si>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</si>
  <si>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</si>
  <si>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</si>
  <si>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</si>
  <si>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</si>
  <si>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</si>
  <si>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</si>
  <si>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</si>
  <si>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</si>
  <si>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</si>
  <si>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</si>
  <si>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</si>
  <si>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</si>
  <si>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</si>
  <si>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</si>
  <si>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</si>
  <si>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</si>
  <si>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</si>
  <si>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</si>
  <si>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</si>
  <si>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</si>
  <si>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</si>
  <si>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</si>
  <si>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</si>
  <si>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</si>
  <si>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</si>
  <si>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</si>
  <si>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</si>
  <si>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</si>
  <si>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</si>
  <si>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</si>
  <si>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</si>
  <si>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</si>
  <si>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</si>
  <si>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</si>
  <si>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</si>
  <si>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</si>
  <si>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</si>
  <si>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</si>
  <si>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</si>
  <si>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</si>
  <si>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</si>
  <si>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</si>
  <si>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</si>
  <si>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</si>
  <si>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</si>
  <si>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</si>
  <si>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</si>
  <si>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</si>
  <si>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</si>
  <si>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</si>
  <si>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</si>
  <si>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</si>
  <si>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</si>
  <si>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</si>
  <si>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</si>
  <si>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</si>
  <si>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</si>
  <si>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</si>
  <si>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</si>
  <si>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</si>
  <si>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</si>
  <si>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</si>
  <si>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</si>
  <si>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</si>
  <si>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</si>
  <si>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</si>
  <si>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</si>
  <si>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</si>
  <si>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</si>
  <si>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</si>
  <si>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</si>
  <si>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</si>
  <si>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</si>
  <si>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</si>
  <si>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</si>
  <si>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</si>
  <si>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</si>
  <si>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</si>
  <si>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</si>
  <si>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</si>
  <si>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</si>
  <si>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</si>
  <si>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</si>
  <si>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</si>
  <si>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</si>
  <si>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</si>
  <si>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</si>
  <si>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</si>
  <si>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</si>
  <si>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</si>
  <si>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</si>
  <si>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</si>
  <si>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</si>
  <si>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</si>
  <si>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</si>
  <si>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</si>
  <si>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</si>
  <si>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</si>
  <si>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</si>
  <si>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</si>
  <si>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</si>
  <si>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</si>
  <si>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</si>
  <si>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</si>
  <si>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</si>
  <si>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</si>
  <si>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</si>
  <si>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</si>
  <si>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</si>
  <si>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</si>
  <si>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</si>
  <si>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</si>
  <si>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</si>
  <si>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</si>
  <si>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</si>
  <si>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</si>
  <si>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</si>
  <si>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</si>
  <si>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</si>
  <si>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</si>
  <si>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</si>
  <si>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</si>
  <si>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</si>
  <si>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</si>
  <si>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</si>
  <si>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</si>
  <si>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</si>
  <si>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</si>
  <si>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</si>
  <si>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</si>
  <si>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</si>
  <si>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</si>
  <si>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</si>
  <si>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</si>
  <si>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</si>
  <si>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</si>
  <si>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</si>
  <si>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</si>
  <si>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</si>
  <si>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</si>
  <si>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</si>
  <si>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</si>
  <si>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</si>
  <si>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</si>
  <si>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</si>
  <si>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</si>
  <si>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</si>
  <si>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</si>
  <si>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</si>
  <si>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</si>
  <si>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</si>
  <si>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</si>
  <si>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</si>
  <si>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</si>
  <si>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</si>
  <si>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</si>
  <si>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</si>
  <si>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</si>
  <si>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</si>
  <si>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</si>
  <si>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</si>
  <si>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</si>
  <si>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</si>
  <si>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</si>
  <si>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</si>
  <si>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</si>
  <si>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</si>
  <si>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</si>
  <si>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</si>
  <si>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</si>
  <si>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</si>
  <si>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</si>
  <si>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</si>
  <si>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</si>
  <si>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</si>
  <si>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</si>
  <si>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</si>
  <si>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</si>
  <si>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</si>
  <si>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</si>
  <si>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</si>
  <si>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</si>
  <si>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</si>
  <si>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</si>
  <si>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</si>
  <si>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</si>
  <si>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</si>
  <si>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</si>
  <si>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</si>
  <si>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</si>
  <si>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</si>
  <si>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</si>
  <si>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</si>
  <si>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</si>
  <si>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</si>
  <si>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</si>
  <si>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</si>
  <si>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</si>
  <si>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</si>
  <si>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</si>
  <si>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</si>
  <si>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</si>
  <si>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</si>
  <si>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</si>
  <si>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</si>
  <si>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</si>
  <si>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</si>
  <si>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</si>
  <si>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</si>
  <si>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</si>
  <si>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</si>
  <si>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</si>
  <si>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</si>
  <si>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</si>
  <si>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</si>
  <si>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</si>
  <si>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</si>
  <si>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</si>
  <si>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</si>
  <si>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</si>
  <si>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</si>
  <si>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</si>
  <si>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</si>
  <si>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</si>
  <si>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</si>
  <si>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</si>
  <si>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</si>
  <si>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</si>
  <si>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</si>
  <si>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</si>
  <si>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</si>
  <si>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</si>
  <si>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</si>
  <si>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</si>
  <si>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</si>
  <si>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</si>
  <si>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</si>
  <si>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</si>
  <si>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</si>
  <si>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</si>
  <si>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</si>
  <si>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</si>
  <si>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</si>
  <si>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</si>
  <si>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</si>
  <si>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</si>
  <si>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</si>
  <si>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</si>
  <si>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</si>
  <si>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</si>
  <si>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</si>
  <si>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</si>
  <si>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</si>
  <si>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</si>
  <si>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</si>
  <si>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</si>
  <si>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</si>
  <si>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</si>
  <si>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</si>
  <si>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</si>
  <si>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</si>
  <si>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</si>
  <si>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</si>
  <si>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</si>
  <si>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</si>
  <si>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</si>
  <si>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</si>
  <si>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</si>
  <si>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</si>
  <si>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</si>
  <si>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</si>
  <si>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</si>
  <si>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</si>
  <si>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</si>
  <si>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</si>
  <si>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</si>
  <si>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</si>
  <si>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</si>
  <si>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</si>
  <si>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</si>
  <si>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</si>
  <si>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</si>
  <si>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</si>
  <si>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</si>
  <si>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</si>
  <si>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</si>
  <si>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</si>
  <si>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</si>
  <si>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</si>
  <si>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</si>
  <si>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</si>
  <si>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</si>
  <si>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</si>
  <si>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</si>
  <si>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</si>
  <si>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</si>
  <si>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</si>
  <si>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</si>
  <si>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</si>
  <si>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</si>
  <si>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</si>
  <si>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</si>
  <si>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</si>
  <si>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</si>
  <si>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</si>
  <si>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</si>
  <si>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</si>
  <si>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</si>
  <si>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</si>
  <si>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</si>
  <si>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</si>
  <si>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</si>
  <si>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</si>
  <si>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</si>
  <si>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</si>
  <si>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</si>
  <si>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</si>
  <si>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</si>
  <si>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</si>
  <si>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</si>
  <si>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</si>
  <si>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</si>
  <si>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</si>
  <si>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</si>
  <si>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</si>
  <si>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</si>
  <si>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</si>
  <si>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</si>
  <si>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</si>
  <si>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</si>
  <si>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</si>
  <si>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</si>
  <si>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</si>
  <si>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</si>
  <si>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</si>
  <si>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</si>
  <si>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</si>
  <si>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</si>
  <si>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</si>
  <si>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</si>
  <si>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</si>
  <si>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</si>
  <si>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</si>
  <si>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</si>
  <si>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</si>
  <si>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</si>
  <si>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</si>
  <si>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</si>
  <si>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</si>
  <si>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</si>
  <si>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</si>
  <si>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</si>
  <si>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</si>
  <si>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</si>
  <si>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</si>
  <si>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</si>
  <si>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</si>
  <si>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</si>
  <si>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</si>
  <si>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</si>
  <si>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</si>
  <si>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</si>
  <si>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</si>
  <si>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</si>
  <si>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</si>
  <si>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</si>
  <si>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</si>
  <si>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</si>
  <si>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</si>
  <si>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</si>
  <si>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</si>
  <si>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</si>
  <si>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</si>
  <si>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</si>
  <si>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</si>
  <si>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</si>
  <si>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</si>
  <si>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</si>
  <si>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</si>
  <si>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</si>
  <si>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</si>
  <si>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</si>
  <si>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</si>
  <si>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</si>
  <si>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</si>
  <si>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</si>
  <si>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</si>
  <si>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</si>
  <si>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</si>
  <si>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</si>
  <si>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</si>
  <si>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</si>
  <si>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</si>
  <si>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</si>
  <si>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</si>
  <si>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</si>
  <si>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</si>
  <si>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</si>
  <si>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</si>
  <si>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</si>
  <si>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</si>
  <si>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</si>
  <si>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</si>
  <si>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</si>
  <si>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</si>
  <si>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</si>
  <si>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</si>
  <si>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</si>
  <si>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</si>
  <si>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</si>
  <si>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</si>
  <si>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</si>
  <si>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</si>
  <si>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</si>
  <si>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</si>
  <si>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</si>
  <si>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</si>
  <si>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</si>
  <si>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</si>
  <si>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</si>
  <si>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</si>
  <si>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</si>
  <si>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</si>
  <si>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</si>
  <si>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</si>
  <si>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</si>
  <si>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</si>
  <si>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</si>
  <si>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</si>
  <si>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</si>
  <si>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</si>
  <si>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</si>
  <si>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</si>
  <si>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</si>
  <si>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</si>
  <si>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</si>
  <si>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</si>
  <si>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</si>
  <si>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</si>
  <si>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</si>
  <si>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</si>
  <si>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</si>
  <si>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</si>
  <si>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</si>
  <si>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</si>
  <si>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</si>
  <si>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</si>
  <si>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</si>
  <si>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</si>
  <si>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</si>
  <si>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</si>
  <si>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</si>
  <si>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</si>
  <si>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</si>
  <si>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</si>
  <si>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</si>
  <si>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</si>
  <si>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</si>
  <si>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</si>
  <si>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</si>
  <si>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</si>
  <si>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</si>
  <si>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</si>
  <si>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</si>
  <si>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</si>
  <si>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</si>
  <si>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</si>
  <si>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</si>
  <si>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</si>
  <si>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</si>
  <si>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</si>
  <si>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</si>
  <si>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</si>
  <si>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</si>
  <si>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</si>
  <si>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</si>
  <si>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</si>
  <si>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</si>
  <si>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</si>
  <si>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</si>
  <si>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</si>
  <si>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</si>
  <si>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</si>
  <si>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</si>
  <si>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</si>
  <si>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</si>
  <si>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</si>
  <si>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</si>
  <si>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</si>
  <si>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</si>
  <si>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</si>
  <si>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</si>
  <si>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</si>
  <si>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</si>
  <si>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</si>
  <si>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</si>
  <si>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</si>
  <si>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</si>
  <si>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</si>
  <si>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</si>
  <si>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</si>
  <si>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</si>
  <si>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</si>
  <si>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</si>
  <si>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</si>
  <si>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</si>
  <si>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</si>
  <si>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</si>
  <si>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</si>
  <si>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</si>
  <si>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</si>
  <si>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</si>
  <si>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</si>
  <si>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</si>
  <si>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</si>
  <si>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</si>
  <si>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</si>
  <si>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</si>
  <si>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</si>
  <si>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</si>
  <si>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</si>
  <si>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</si>
  <si>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</si>
  <si>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</si>
  <si>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</si>
  <si>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</si>
  <si>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</si>
  <si>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</si>
  <si>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</si>
  <si>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</si>
  <si>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</si>
  <si>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</si>
  <si>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</si>
  <si>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</si>
  <si>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</si>
  <si>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</si>
  <si>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</si>
  <si>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</si>
  <si>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</si>
  <si>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</si>
  <si>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</si>
  <si>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</si>
  <si>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</si>
  <si>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</si>
  <si>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Муниципальное казенное учреждение дополнительного образования "Мокроусовский дом детского творчества"</t>
  </si>
  <si>
    <t>641530, Курганская область, Мокроусовский район, село Мокроусово, улица Советская 29</t>
  </si>
  <si>
    <t>Директор МКУ ДО</t>
  </si>
  <si>
    <t>Сединкина В.В.</t>
  </si>
  <si>
    <t>9-75-50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</si>
</sst>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\(00\)"/>
    <numFmt numFmtId="166" formatCode="[$-F800]dddd\,\ mmmm\ dd\,\ yyyy"/>
    <numFmt numFmtId="167" formatCode="0000000"/>
    <numFmt numFmtId="168" formatCode="[$-FC19]d\ mmmm\ yyyy\ &quot;г.&quot;"/>
  </numFmts>
  <fonts count="47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wrapText="1"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10" fillId="34" borderId="0" xfId="0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12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10" fillId="35" borderId="0" xfId="0" applyFont="1" applyFill="1" applyAlignment="1" applyProtection="1">
      <alignment/>
      <protection hidden="1"/>
    </xf>
    <xf numFmtId="0" fontId="8" fillId="3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6" borderId="0" xfId="0" applyFont="1" applyFill="1" applyAlignment="1">
      <alignment/>
    </xf>
    <xf numFmtId="3" fontId="0" fillId="36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36" borderId="0" xfId="0" applyFill="1" applyAlignment="1">
      <alignment/>
    </xf>
    <xf numFmtId="167" fontId="0" fillId="0" borderId="0" xfId="0" applyNumberFormat="1" applyFont="1" applyAlignment="1" quotePrefix="1">
      <alignment/>
    </xf>
    <xf numFmtId="167" fontId="0" fillId="36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2" fillId="33" borderId="18" xfId="0" applyNumberFormat="1" applyFont="1" applyFill="1" applyBorder="1" applyAlignment="1" applyProtection="1">
      <alignment horizontal="righ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0" fillId="33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67" fontId="0" fillId="0" borderId="19" xfId="0" applyNumberFormat="1" applyFont="1" applyBorder="1" applyAlignment="1">
      <alignment horizontal="center" vertical="center"/>
    </xf>
    <xf numFmtId="167" fontId="0" fillId="0" borderId="20" xfId="0" applyNumberFormat="1" applyFont="1" applyBorder="1" applyAlignment="1">
      <alignment horizontal="center" vertical="center"/>
    </xf>
    <xf numFmtId="167" fontId="0" fillId="0" borderId="21" xfId="0" applyNumberFormat="1" applyFont="1" applyBorder="1" applyAlignment="1">
      <alignment horizontal="center" vertical="center"/>
    </xf>
    <xf numFmtId="0" fontId="8" fillId="33" borderId="26" xfId="0" applyFont="1" applyFill="1" applyBorder="1" applyAlignment="1" applyProtection="1">
      <alignment horizontal="left" vertical="center"/>
      <protection locked="0"/>
    </xf>
    <xf numFmtId="0" fontId="8" fillId="33" borderId="27" xfId="0" applyFont="1" applyFill="1" applyBorder="1" applyAlignment="1" applyProtection="1">
      <alignment horizontal="left" vertical="center"/>
      <protection locked="0"/>
    </xf>
    <xf numFmtId="0" fontId="8" fillId="33" borderId="18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166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Zakupki\AppData\Local\Temp\_5YU0SM9YH\_5YU0SM9YI.JPG" TargetMode="External" /><Relationship Id="rId2" Type="http://schemas.openxmlformats.org/officeDocument/2006/relationships/image" Target="file://C:\Users\Zakupki\AppData\Local\Temp\_5YU0SM9Y6\_5YU0SM9Y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Рисунок 1" descr="C:\Users\Zakupki\AppData\Local\Temp\_5YU0SM9YH\_5YU0SM9YI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6767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Рисунок 2" descr="C:\Users\Zakupki\AppData\Local\Temp\_5YU0SM9Y6\_5YU0SM9YG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5867400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21">
      <selection activeCell="V38" sqref="V38:AQ38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87" t="s">
        <v>0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9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15" t="s">
        <v>1</v>
      </c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</row>
    <row r="16" ht="15" customHeight="1" thickBot="1"/>
    <row r="17" spans="8:80" ht="15" customHeight="1" thickBot="1">
      <c r="H17" s="101" t="s">
        <v>96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4"/>
    </row>
    <row r="18" ht="19.5" customHeight="1" thickBot="1"/>
    <row r="19" spans="11:77" ht="15" customHeight="1">
      <c r="K19" s="118" t="s">
        <v>13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20"/>
    </row>
    <row r="20" spans="11:77" ht="15" customHeight="1" thickBot="1">
      <c r="K20" s="121" t="s">
        <v>2</v>
      </c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90">
        <v>2020</v>
      </c>
      <c r="AR20" s="90"/>
      <c r="AS20" s="90"/>
      <c r="AT20" s="123" t="s">
        <v>3</v>
      </c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4"/>
    </row>
    <row r="21" ht="19.5" customHeight="1" thickBot="1"/>
    <row r="22" spans="1:84" ht="15.75" customHeight="1" thickBot="1">
      <c r="A22" s="98" t="s">
        <v>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100"/>
      <c r="AY22" s="101" t="s">
        <v>5</v>
      </c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3"/>
      <c r="BP22" s="35"/>
      <c r="BR22" s="110" t="s">
        <v>12</v>
      </c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2"/>
    </row>
    <row r="23" spans="1:87" ht="15" customHeight="1">
      <c r="A23" s="104" t="s">
        <v>68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107" t="s">
        <v>67</v>
      </c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9"/>
      <c r="BO23" s="97" t="s">
        <v>95</v>
      </c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</row>
    <row r="24" spans="1:87" ht="39.75" customHeight="1">
      <c r="A24" s="91" t="s">
        <v>69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3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</row>
    <row r="25" spans="1:87" ht="15" customHeight="1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6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</row>
    <row r="26" spans="1:87" ht="15.75" thickBot="1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6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</row>
    <row r="27" spans="1:84" ht="15" customHeight="1" thickBot="1">
      <c r="A27" s="131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3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01" t="s">
        <v>6</v>
      </c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4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34" t="s">
        <v>7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41" t="s">
        <v>732</v>
      </c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2"/>
    </row>
    <row r="30" spans="1:87" ht="15.75" customHeight="1" thickBot="1">
      <c r="A30" s="134" t="s">
        <v>8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51"/>
      <c r="W30" s="151"/>
      <c r="X30" s="139" t="s">
        <v>733</v>
      </c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40"/>
    </row>
    <row r="31" spans="1:87" ht="15.75" customHeight="1" thickBot="1">
      <c r="A31" s="107" t="s">
        <v>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43" t="s">
        <v>10</v>
      </c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5"/>
    </row>
    <row r="32" spans="1:87" ht="12.75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46" t="s">
        <v>11</v>
      </c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147"/>
      <c r="AR32" s="107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9"/>
      <c r="BN32" s="107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9"/>
    </row>
    <row r="33" spans="1:87" ht="12.75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46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147"/>
      <c r="AR33" s="107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9"/>
      <c r="BN33" s="107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9"/>
    </row>
    <row r="34" spans="1:87" ht="12.75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46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147"/>
      <c r="AR34" s="107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9"/>
      <c r="BN34" s="107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9"/>
    </row>
    <row r="35" spans="1:87" ht="12.75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46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147"/>
      <c r="AR35" s="107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9"/>
      <c r="BN35" s="107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9"/>
    </row>
    <row r="36" spans="1:87" ht="12.75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46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147"/>
      <c r="AR36" s="107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9"/>
      <c r="BN36" s="148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50"/>
    </row>
    <row r="37" spans="1:87" ht="13.5" thickBot="1">
      <c r="A37" s="125">
        <v>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7"/>
      <c r="V37" s="125">
        <v>2</v>
      </c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7"/>
      <c r="AR37" s="125">
        <v>3</v>
      </c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7"/>
      <c r="BN37" s="125">
        <v>4</v>
      </c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7"/>
    </row>
    <row r="38" spans="1:87" ht="15" customHeight="1" thickBot="1">
      <c r="A38" s="136">
        <v>609537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8"/>
      <c r="V38" s="128">
        <v>51134771</v>
      </c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30"/>
      <c r="AR38" s="128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30"/>
      <c r="BN38" s="128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30"/>
    </row>
    <row r="40" ht="12.75"/>
  </sheetData>
  <sheetProtection sheet="1" objects="1" scenarios="1" selectLockedCells="1"/>
  <mergeCells count="35">
    <mergeCell ref="V38:AQ38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27:AX27"/>
    <mergeCell ref="BS27:CE27"/>
    <mergeCell ref="BN37:CI37"/>
    <mergeCell ref="AR37:BM37"/>
    <mergeCell ref="A31:U36"/>
    <mergeCell ref="A29:W29"/>
    <mergeCell ref="V37:AQ37"/>
    <mergeCell ref="A38:U38"/>
    <mergeCell ref="H17:CB17"/>
    <mergeCell ref="E15:CE15"/>
    <mergeCell ref="K19:BY19"/>
    <mergeCell ref="K20:AP20"/>
    <mergeCell ref="AT20:BY20"/>
    <mergeCell ref="A26:AX26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</mergeCells>
  <dataValidations count="1">
    <dataValidation type="list" allowBlank="1" showInputMessage="1" showErrorMessage="1" errorTitle="Ошибка ввода" error="Выберите значение из списка" sqref="AQ20:AS20">
      <formula1>"2020,2021,2022,2023,2024,2025"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tabSelected="1" zoomScalePageLayoutView="0" workbookViewId="0" topLeftCell="A17">
      <selection activeCell="S45" sqref="S45:U45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85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715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716</v>
      </c>
      <c r="Q19" s="1" t="s">
        <v>717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86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5605</v>
      </c>
      <c r="Q21" s="66">
        <v>0</v>
      </c>
    </row>
    <row r="22" spans="1:17" ht="25.5">
      <c r="A22" s="3" t="s">
        <v>718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4860</v>
      </c>
      <c r="Q22" s="66">
        <v>0</v>
      </c>
    </row>
    <row r="23" spans="1:17" ht="15.75">
      <c r="A23" s="3" t="s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3687</v>
      </c>
      <c r="Q23" s="66">
        <v>0</v>
      </c>
    </row>
    <row r="24" spans="1:17" ht="25.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330</v>
      </c>
      <c r="Q24" s="66">
        <v>0</v>
      </c>
    </row>
    <row r="25" spans="1:17" ht="15.75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2383</v>
      </c>
      <c r="Q25" s="66">
        <v>0</v>
      </c>
    </row>
    <row r="26" spans="1:17" ht="15.75">
      <c r="A26" s="7" t="s">
        <v>17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75</v>
      </c>
      <c r="Q26" s="66">
        <v>0</v>
      </c>
    </row>
    <row r="27" spans="1:17" ht="15.75">
      <c r="A27" s="7" t="s">
        <v>18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>
      <c r="A28" s="7" t="s">
        <v>19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899</v>
      </c>
      <c r="Q28" s="66">
        <v>0</v>
      </c>
    </row>
    <row r="29" spans="1:17" ht="15.75">
      <c r="A29" s="3" t="s">
        <v>20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0</v>
      </c>
      <c r="Q29" s="66">
        <v>0</v>
      </c>
    </row>
    <row r="30" spans="1:17" ht="15.7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1173</v>
      </c>
      <c r="Q30" s="66">
        <v>0</v>
      </c>
    </row>
    <row r="31" spans="1:17" ht="15.75">
      <c r="A31" s="3" t="s">
        <v>719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603</v>
      </c>
      <c r="Q31" s="66">
        <v>0</v>
      </c>
    </row>
    <row r="32" spans="1:17" ht="15.75">
      <c r="A32" s="3" t="s">
        <v>723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20</v>
      </c>
      <c r="Q32" s="66">
        <v>0</v>
      </c>
    </row>
    <row r="33" spans="1:17" ht="15.75">
      <c r="A33" s="3" t="s">
        <v>724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0</v>
      </c>
    </row>
    <row r="34" spans="1:17" ht="15.75">
      <c r="A34" s="3" t="s">
        <v>725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530</v>
      </c>
      <c r="Q34" s="66">
        <v>0</v>
      </c>
    </row>
    <row r="35" spans="1:17" ht="15.75">
      <c r="A35" s="3" t="s">
        <v>726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17" ht="15.75">
      <c r="A36" s="3" t="s">
        <v>727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18</v>
      </c>
      <c r="Q36" s="66">
        <v>0</v>
      </c>
    </row>
    <row r="37" spans="1:17" ht="15.75">
      <c r="A37" s="3" t="s">
        <v>728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35</v>
      </c>
      <c r="Q37" s="66">
        <v>0</v>
      </c>
    </row>
    <row r="38" spans="1:17" ht="15.75">
      <c r="A38" s="3" t="s">
        <v>720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118</v>
      </c>
      <c r="Q38" s="66">
        <v>0</v>
      </c>
    </row>
    <row r="39" spans="1:17" ht="15.75">
      <c r="A39" s="3" t="s">
        <v>721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24</v>
      </c>
      <c r="Q39" s="66">
        <v>0</v>
      </c>
    </row>
    <row r="40" spans="1:17" ht="15.75">
      <c r="A40" s="3" t="s">
        <v>722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10</v>
      </c>
      <c r="Q40" s="66">
        <v>0</v>
      </c>
    </row>
    <row r="44" spans="1:15" s="5" customFormat="1" ht="38.25" customHeight="1">
      <c r="A44" s="165" t="s">
        <v>730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>
      <c r="A45" s="166" t="s">
        <v>731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734</v>
      </c>
      <c r="Q45" s="163"/>
      <c r="S45" s="163" t="s">
        <v>735</v>
      </c>
      <c r="T45" s="163"/>
      <c r="U45" s="163"/>
      <c r="W45" s="33"/>
    </row>
    <row r="46" spans="16:23" s="5" customFormat="1" ht="12.75">
      <c r="P46" s="126" t="s">
        <v>649</v>
      </c>
      <c r="Q46" s="126"/>
      <c r="S46" s="126" t="s">
        <v>729</v>
      </c>
      <c r="T46" s="126"/>
      <c r="U46" s="126"/>
      <c r="W46" s="21" t="s">
        <v>650</v>
      </c>
    </row>
    <row r="47" s="5" customFormat="1" ht="12.75"/>
    <row r="48" spans="15:21" s="5" customFormat="1" ht="15.75">
      <c r="O48" s="32"/>
      <c r="P48" s="163" t="s">
        <v>736</v>
      </c>
      <c r="Q48" s="163"/>
      <c r="S48" s="164">
        <v>44221</v>
      </c>
      <c r="T48" s="164"/>
      <c r="U48" s="164"/>
    </row>
    <row r="49" spans="16:21" s="5" customFormat="1" ht="12.75">
      <c r="P49" s="126" t="s">
        <v>651</v>
      </c>
      <c r="Q49" s="126"/>
      <c r="S49" s="162" t="s">
        <v>652</v>
      </c>
      <c r="T49" s="126"/>
      <c r="U49" s="126"/>
    </row>
  </sheetData>
  <sheetProtection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dataValidations count="2">
    <dataValidation type="date" allowBlank="1" showInputMessage="1" showErrorMessage="1" sqref="S48:U48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27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26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574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566</v>
      </c>
      <c r="P18" s="167" t="s">
        <v>575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576</v>
      </c>
      <c r="Q19" s="10" t="s">
        <v>23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579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>
      <c r="A22" s="59" t="s">
        <v>586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>
      <c r="A23" s="59" t="s">
        <v>587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>
      <c r="A24" s="59" t="s">
        <v>588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>
      <c r="A25" s="59" t="s">
        <v>589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>
      <c r="A26" s="59" t="s">
        <v>590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>
      <c r="A27" s="59" t="s">
        <v>591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>
      <c r="A28" s="59" t="s">
        <v>592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>
      <c r="A29" s="59" t="s">
        <v>593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>
      <c r="A30" s="58" t="s">
        <v>24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>
      <c r="A31" s="58" t="s">
        <v>25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26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610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566</v>
      </c>
      <c r="P19" s="1" t="s">
        <v>28</v>
      </c>
      <c r="Q19" s="1" t="s">
        <v>29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576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30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610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670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31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97</v>
      </c>
      <c r="B1" s="69"/>
      <c r="C1" s="69"/>
      <c r="D1" s="68"/>
      <c r="E1" s="69"/>
      <c r="F1" s="69"/>
      <c r="G1" s="69"/>
      <c r="H1" s="69"/>
      <c r="J1" s="70" t="s">
        <v>98</v>
      </c>
      <c r="K1" s="70"/>
      <c r="L1" s="71"/>
      <c r="M1" s="71"/>
      <c r="O1" s="70" t="s">
        <v>99</v>
      </c>
      <c r="P1" s="71"/>
    </row>
    <row r="2" spans="1:16" ht="12.75">
      <c r="A2" s="72" t="s">
        <v>100</v>
      </c>
      <c r="B2" s="72" t="s">
        <v>101</v>
      </c>
      <c r="C2" s="72" t="s">
        <v>102</v>
      </c>
      <c r="D2" s="72" t="s">
        <v>103</v>
      </c>
      <c r="E2" s="72" t="s">
        <v>104</v>
      </c>
      <c r="F2" s="72" t="s">
        <v>105</v>
      </c>
      <c r="G2" s="72" t="s">
        <v>106</v>
      </c>
      <c r="H2" s="72" t="s">
        <v>107</v>
      </c>
      <c r="J2" s="73" t="s">
        <v>108</v>
      </c>
      <c r="K2" s="73" t="s">
        <v>110</v>
      </c>
      <c r="L2" s="73" t="s">
        <v>104</v>
      </c>
      <c r="M2" s="73" t="s">
        <v>111</v>
      </c>
      <c r="O2" s="74" t="s">
        <v>112</v>
      </c>
      <c r="P2" s="74" t="s">
        <v>113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114</v>
      </c>
      <c r="K3" s="5">
        <v>1</v>
      </c>
      <c r="L3" s="5" t="s">
        <v>115</v>
      </c>
      <c r="M3" s="5" t="s">
        <v>12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116</v>
      </c>
      <c r="H4" s="5">
        <f>IF(LEN(P_1)&lt;&gt;0,0,1)</f>
        <v>0</v>
      </c>
      <c r="J4" s="5" t="s">
        <v>117</v>
      </c>
      <c r="K4" s="5">
        <v>2</v>
      </c>
      <c r="L4" s="5" t="s">
        <v>118</v>
      </c>
      <c r="M4" s="5" t="str">
        <f>IF(P_1=0,"Нет данных",P_1)</f>
        <v>Муниципальное казенное учреждение дополнительного образования "Мокроусовский дом детского творчества"</v>
      </c>
      <c r="O4" s="77">
        <f ca="1">TODAY()</f>
        <v>44319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119</v>
      </c>
      <c r="H5" s="5">
        <f>IF(LEN(P_2)&lt;&gt;0,0,1)</f>
        <v>0</v>
      </c>
      <c r="J5" s="5" t="s">
        <v>120</v>
      </c>
      <c r="K5" s="5">
        <v>3</v>
      </c>
      <c r="L5" s="5" t="s">
        <v>121</v>
      </c>
      <c r="M5" s="5" t="str">
        <f>IF(P_2=0,"Нет данных",P_2)</f>
        <v>641530, Курганская область, Мокроусовский район, село Мокроусово, улица Советская 29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122</v>
      </c>
      <c r="H6" s="5">
        <f>IF(LEN(P_3)&lt;&gt;0,0,1)</f>
        <v>0</v>
      </c>
      <c r="J6" s="5" t="s">
        <v>123</v>
      </c>
      <c r="K6" s="5">
        <v>4</v>
      </c>
      <c r="L6" s="5" t="s">
        <v>124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125</v>
      </c>
      <c r="H7" s="5">
        <f>IF(LEN(P_4)&lt;&gt;0,0,1)</f>
        <v>0</v>
      </c>
      <c r="J7" s="5" t="s">
        <v>126</v>
      </c>
      <c r="K7" s="5">
        <v>5</v>
      </c>
      <c r="L7" s="5" t="s">
        <v>127</v>
      </c>
      <c r="M7" s="5">
        <f>IF(P_4=0,"Нет данных",P_4)</f>
        <v>51134771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128</v>
      </c>
      <c r="H8" s="5">
        <f>IF(LEN(R_1)&lt;&gt;0,0,1)</f>
        <v>0</v>
      </c>
      <c r="J8" s="78" t="s">
        <v>129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130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131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132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134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135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136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137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138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139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140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141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142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143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144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145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146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147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148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149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150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151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152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153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154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155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156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157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158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159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160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161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162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163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164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165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166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167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168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169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170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171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172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173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174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175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176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177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178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179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180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181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182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183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184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185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186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187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188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189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190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191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192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193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194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195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196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197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198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199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200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201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202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203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204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205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206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207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208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209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210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211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212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213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214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215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216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217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218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219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220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221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222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223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224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225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226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227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228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229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230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231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232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233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234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235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236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237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238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239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240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241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242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243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244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245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246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247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248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249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250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251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252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253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254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255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256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257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258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259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260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261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262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263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264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265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266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267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268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269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270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271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272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274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275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276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277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278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279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280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281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282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283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284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285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286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287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288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289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290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291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292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293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294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295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296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297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298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299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300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301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302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303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304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305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314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315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316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317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318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319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320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321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322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323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324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325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326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327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328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329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330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331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332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333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334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335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336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337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338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339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340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341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342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343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344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345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346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347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348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349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350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351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352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353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354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355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356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357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358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359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360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361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362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363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364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365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366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367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368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369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370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371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372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373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374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375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376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377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378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379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380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381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382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383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384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385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386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387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388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389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390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391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392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393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394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395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396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397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398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399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401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402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403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404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405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406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407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408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409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410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411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412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413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414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415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416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417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418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419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420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421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422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423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424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425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426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427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428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429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430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431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432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433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434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435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436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437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438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439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440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441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442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443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444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445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446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447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448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449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450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451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452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453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454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455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456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457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458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459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460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461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462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463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464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465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466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467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468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469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470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471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472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473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474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475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476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477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478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479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480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481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482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483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484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485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486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487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488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489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490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491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492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493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494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495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496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497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498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499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500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501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502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503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504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505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506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507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508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509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510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511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512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513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514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515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516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517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518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519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520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521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522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523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524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525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526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527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528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529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530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531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532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533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534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535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536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537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538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539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540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541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542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543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544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307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306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308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309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109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310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311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312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313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545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546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547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548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549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550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551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552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553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554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555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556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557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558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559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560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561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564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562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563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273</v>
      </c>
      <c r="H454">
        <f>IF('Раздел 8'!P23-'Раздел 8'!P29=SUM('Раздел 9'!Q21,'Раздел 9'!Q40),0,1)</f>
        <v>0</v>
      </c>
    </row>
    <row r="455" ht="12.75">
      <c r="A455" s="78" t="s">
        <v>133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596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597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565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567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568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22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569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570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571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572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573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598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599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574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566</v>
      </c>
      <c r="P17" s="156" t="s">
        <v>582</v>
      </c>
      <c r="Q17" s="156"/>
      <c r="R17" s="156" t="s">
        <v>575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576</v>
      </c>
      <c r="Q18" s="156" t="s">
        <v>585</v>
      </c>
      <c r="R18" s="156" t="s">
        <v>576</v>
      </c>
      <c r="S18" s="156" t="s">
        <v>577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584</v>
      </c>
      <c r="T19" s="1" t="s">
        <v>583</v>
      </c>
      <c r="U19" s="1" t="s">
        <v>75</v>
      </c>
      <c r="V19" s="1" t="s">
        <v>578</v>
      </c>
      <c r="W19" s="1" t="s">
        <v>32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579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45</v>
      </c>
      <c r="Q21" s="8">
        <v>18</v>
      </c>
      <c r="R21" s="8">
        <v>557</v>
      </c>
      <c r="S21" s="8">
        <v>249</v>
      </c>
      <c r="T21" s="8">
        <v>299</v>
      </c>
      <c r="U21" s="8">
        <v>10</v>
      </c>
      <c r="V21" s="8">
        <v>5</v>
      </c>
      <c r="W21" s="8">
        <v>8</v>
      </c>
    </row>
    <row r="22" spans="1:23" ht="25.5">
      <c r="A22" s="7" t="s">
        <v>586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5</v>
      </c>
      <c r="Q22" s="8">
        <v>1</v>
      </c>
      <c r="R22" s="8">
        <v>53</v>
      </c>
      <c r="S22" s="8">
        <v>26</v>
      </c>
      <c r="T22" s="8">
        <v>12</v>
      </c>
      <c r="U22" s="8">
        <v>1</v>
      </c>
      <c r="V22" s="8">
        <v>0</v>
      </c>
      <c r="W22" s="8">
        <v>0</v>
      </c>
    </row>
    <row r="23" spans="1:23" ht="15.75">
      <c r="A23" s="7" t="s">
        <v>587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588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1</v>
      </c>
      <c r="Q24" s="8">
        <v>0</v>
      </c>
      <c r="R24" s="8">
        <v>8</v>
      </c>
      <c r="S24" s="8">
        <v>8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589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1</v>
      </c>
      <c r="Q25" s="8">
        <v>1</v>
      </c>
      <c r="R25" s="8">
        <v>15</v>
      </c>
      <c r="S25" s="8">
        <v>4</v>
      </c>
      <c r="T25" s="8">
        <v>15</v>
      </c>
      <c r="U25" s="8">
        <v>0</v>
      </c>
      <c r="V25" s="8">
        <v>0</v>
      </c>
      <c r="W25" s="8">
        <v>0</v>
      </c>
    </row>
    <row r="26" spans="1:23" ht="15.75">
      <c r="A26" s="7" t="s">
        <v>590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3</v>
      </c>
      <c r="Q26" s="8">
        <v>1</v>
      </c>
      <c r="R26" s="8">
        <v>43</v>
      </c>
      <c r="S26" s="8">
        <v>21</v>
      </c>
      <c r="T26" s="8">
        <v>14</v>
      </c>
      <c r="U26" s="8">
        <v>3</v>
      </c>
      <c r="V26" s="8">
        <v>0</v>
      </c>
      <c r="W26" s="8">
        <v>1</v>
      </c>
    </row>
    <row r="27" spans="1:23" ht="15.75">
      <c r="A27" s="7" t="s">
        <v>591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23</v>
      </c>
      <c r="Q27" s="8">
        <v>6</v>
      </c>
      <c r="R27" s="8">
        <v>258</v>
      </c>
      <c r="S27" s="8">
        <v>112</v>
      </c>
      <c r="T27" s="8">
        <v>128</v>
      </c>
      <c r="U27" s="8">
        <v>6</v>
      </c>
      <c r="V27" s="8">
        <v>3</v>
      </c>
      <c r="W27" s="8">
        <v>7</v>
      </c>
    </row>
    <row r="28" spans="1:23" ht="15.75">
      <c r="A28" s="7" t="s">
        <v>592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593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12</v>
      </c>
      <c r="Q29" s="8">
        <v>9</v>
      </c>
      <c r="R29" s="8">
        <v>180</v>
      </c>
      <c r="S29" s="8">
        <v>78</v>
      </c>
      <c r="T29" s="8">
        <v>130</v>
      </c>
      <c r="U29" s="8">
        <v>0</v>
      </c>
      <c r="V29" s="8">
        <v>2</v>
      </c>
      <c r="W29" s="8">
        <v>0</v>
      </c>
    </row>
    <row r="30" spans="1:23" ht="15.75">
      <c r="A30" s="7" t="s">
        <v>580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581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45</v>
      </c>
      <c r="Q31" s="8">
        <v>18</v>
      </c>
      <c r="R31" s="8">
        <v>557</v>
      </c>
      <c r="S31" s="8">
        <v>249</v>
      </c>
      <c r="T31" s="8">
        <v>299</v>
      </c>
      <c r="U31" s="8">
        <v>10</v>
      </c>
      <c r="V31" s="8">
        <v>5</v>
      </c>
      <c r="W31" s="8">
        <v>8</v>
      </c>
    </row>
  </sheetData>
  <sheetProtection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71</v>
      </c>
      <c r="O17" s="152"/>
      <c r="P17" s="152"/>
      <c r="Q17" s="152"/>
      <c r="R17" s="152"/>
      <c r="S17" s="152"/>
      <c r="T17" s="152"/>
    </row>
    <row r="18" spans="15:20" ht="12.75">
      <c r="O18" s="157" t="s">
        <v>600</v>
      </c>
      <c r="P18" s="157"/>
      <c r="Q18" s="157"/>
      <c r="R18" s="157"/>
      <c r="S18" s="157"/>
      <c r="T18" s="157"/>
    </row>
    <row r="19" spans="14:20" ht="76.5">
      <c r="N19" s="64"/>
      <c r="O19" s="10" t="s">
        <v>566</v>
      </c>
      <c r="P19" s="10" t="s">
        <v>594</v>
      </c>
      <c r="Q19" s="10" t="s">
        <v>595</v>
      </c>
      <c r="R19" s="10" t="s">
        <v>76</v>
      </c>
      <c r="S19" s="10" t="s">
        <v>90</v>
      </c>
      <c r="T19" s="10" t="s">
        <v>34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576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33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70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609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602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603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604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605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607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288</v>
      </c>
    </row>
    <row r="25" spans="1:16" ht="15.75">
      <c r="A25" s="7" t="s">
        <v>608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77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606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615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616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610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566</v>
      </c>
      <c r="P18" s="156" t="s">
        <v>611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612</v>
      </c>
      <c r="Q19" s="1" t="s">
        <v>613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78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79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256</v>
      </c>
      <c r="Q22" s="8">
        <v>139</v>
      </c>
    </row>
    <row r="23" spans="1:17" ht="15.75">
      <c r="A23" s="7" t="s">
        <v>80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199</v>
      </c>
      <c r="Q23" s="8">
        <v>119</v>
      </c>
    </row>
    <row r="24" spans="1:17" ht="15.75">
      <c r="A24" s="7" t="s">
        <v>81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84</v>
      </c>
      <c r="Q24" s="8">
        <v>55</v>
      </c>
    </row>
    <row r="25" spans="1:17" ht="15.75">
      <c r="A25" s="7" t="s">
        <v>82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18</v>
      </c>
      <c r="Q25" s="8">
        <v>16</v>
      </c>
    </row>
    <row r="26" spans="1:17" ht="15.75">
      <c r="A26" s="7" t="s">
        <v>614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557</v>
      </c>
      <c r="Q26" s="8">
        <v>329</v>
      </c>
    </row>
  </sheetData>
  <sheetProtection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72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668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610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566</v>
      </c>
      <c r="P17" s="156" t="s">
        <v>617</v>
      </c>
      <c r="Q17" s="156" t="s">
        <v>618</v>
      </c>
      <c r="R17" s="159" t="s">
        <v>666</v>
      </c>
      <c r="S17" s="156" t="s">
        <v>94</v>
      </c>
      <c r="T17" s="156" t="s">
        <v>619</v>
      </c>
      <c r="U17" s="156"/>
      <c r="V17" s="156"/>
      <c r="W17" s="156"/>
      <c r="X17" s="156"/>
      <c r="Y17" s="156"/>
      <c r="Z17" s="156"/>
      <c r="AA17" s="156" t="s">
        <v>620</v>
      </c>
      <c r="AB17" s="156"/>
      <c r="AC17" s="156" t="s">
        <v>621</v>
      </c>
      <c r="AD17" s="156"/>
      <c r="AE17" s="156"/>
      <c r="AF17" s="156"/>
      <c r="AG17" s="156"/>
      <c r="AH17" s="156"/>
      <c r="AI17" s="156" t="s">
        <v>36</v>
      </c>
      <c r="AJ17" s="156"/>
      <c r="AK17" s="156"/>
      <c r="AL17" s="156"/>
      <c r="AM17" s="156"/>
      <c r="AN17" s="156" t="s">
        <v>35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622</v>
      </c>
      <c r="U18" s="156"/>
      <c r="V18" s="156" t="s">
        <v>623</v>
      </c>
      <c r="W18" s="156" t="s">
        <v>624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625</v>
      </c>
      <c r="U19" s="1" t="s">
        <v>626</v>
      </c>
      <c r="V19" s="156"/>
      <c r="W19" s="1" t="s">
        <v>627</v>
      </c>
      <c r="X19" s="1" t="s">
        <v>628</v>
      </c>
      <c r="Y19" s="1" t="s">
        <v>629</v>
      </c>
      <c r="Z19" s="1" t="s">
        <v>630</v>
      </c>
      <c r="AA19" s="1" t="s">
        <v>612</v>
      </c>
      <c r="AB19" s="1" t="s">
        <v>655</v>
      </c>
      <c r="AC19" s="1" t="s">
        <v>631</v>
      </c>
      <c r="AD19" s="1" t="s">
        <v>653</v>
      </c>
      <c r="AE19" s="1" t="s">
        <v>632</v>
      </c>
      <c r="AF19" s="1" t="s">
        <v>654</v>
      </c>
      <c r="AG19" s="1" t="s">
        <v>633</v>
      </c>
      <c r="AH19" s="1" t="s">
        <v>634</v>
      </c>
      <c r="AI19" s="1" t="s">
        <v>635</v>
      </c>
      <c r="AJ19" s="1" t="s">
        <v>636</v>
      </c>
      <c r="AK19" s="1" t="s">
        <v>637</v>
      </c>
      <c r="AL19" s="1" t="s">
        <v>638</v>
      </c>
      <c r="AM19" s="1" t="s">
        <v>83</v>
      </c>
      <c r="AN19" s="1" t="s">
        <v>667</v>
      </c>
      <c r="AO19" s="1" t="s">
        <v>639</v>
      </c>
      <c r="AP19" s="1" t="s">
        <v>38</v>
      </c>
      <c r="AQ19" s="1" t="s">
        <v>37</v>
      </c>
      <c r="AR19" s="1" t="s">
        <v>84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656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13</v>
      </c>
      <c r="Q21" s="8">
        <v>0</v>
      </c>
      <c r="R21" s="8">
        <v>13</v>
      </c>
      <c r="S21" s="8">
        <v>9</v>
      </c>
      <c r="T21" s="8">
        <v>2</v>
      </c>
      <c r="U21" s="8">
        <v>11</v>
      </c>
      <c r="V21" s="8">
        <v>2</v>
      </c>
      <c r="W21" s="8">
        <v>2</v>
      </c>
      <c r="X21" s="8">
        <v>4</v>
      </c>
      <c r="Y21" s="8">
        <v>0</v>
      </c>
      <c r="Z21" s="8">
        <v>7</v>
      </c>
      <c r="AA21" s="8">
        <v>12</v>
      </c>
      <c r="AB21" s="8">
        <v>10</v>
      </c>
      <c r="AC21" s="8">
        <v>7</v>
      </c>
      <c r="AD21" s="8">
        <v>6</v>
      </c>
      <c r="AE21" s="8">
        <v>2</v>
      </c>
      <c r="AF21" s="8">
        <v>1</v>
      </c>
      <c r="AG21" s="8">
        <v>1</v>
      </c>
      <c r="AH21" s="8">
        <v>3</v>
      </c>
      <c r="AI21" s="8">
        <v>0</v>
      </c>
      <c r="AJ21" s="8">
        <v>1</v>
      </c>
      <c r="AK21" s="8">
        <v>1</v>
      </c>
      <c r="AL21" s="8">
        <v>2</v>
      </c>
      <c r="AM21" s="8">
        <v>9</v>
      </c>
      <c r="AN21" s="8">
        <v>1</v>
      </c>
      <c r="AO21" s="8">
        <v>2</v>
      </c>
      <c r="AP21" s="8">
        <v>10</v>
      </c>
      <c r="AQ21" s="8">
        <v>5</v>
      </c>
      <c r="AR21" s="8">
        <v>4</v>
      </c>
    </row>
    <row r="22" spans="1:44" ht="30" customHeight="1">
      <c r="A22" s="7" t="s">
        <v>640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1</v>
      </c>
      <c r="Q22" s="8">
        <v>0</v>
      </c>
      <c r="R22" s="8">
        <v>1</v>
      </c>
      <c r="S22" s="8">
        <v>1</v>
      </c>
      <c r="T22" s="8">
        <v>0</v>
      </c>
      <c r="U22" s="8">
        <v>1</v>
      </c>
      <c r="V22" s="8">
        <v>0</v>
      </c>
      <c r="W22" s="8">
        <v>0</v>
      </c>
      <c r="X22" s="8">
        <v>0</v>
      </c>
      <c r="Y22" s="8">
        <v>0</v>
      </c>
      <c r="Z22" s="8">
        <v>1</v>
      </c>
      <c r="AA22" s="8">
        <v>0</v>
      </c>
      <c r="AB22" s="8">
        <v>0</v>
      </c>
      <c r="AC22" s="8">
        <v>1</v>
      </c>
      <c r="AD22" s="8">
        <v>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1</v>
      </c>
      <c r="AQ22" s="8">
        <v>1</v>
      </c>
      <c r="AR22" s="8">
        <v>1</v>
      </c>
    </row>
    <row r="23" spans="1:44" ht="30" customHeight="1">
      <c r="A23" s="7" t="s">
        <v>657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1</v>
      </c>
      <c r="AR23" s="8">
        <v>1</v>
      </c>
    </row>
    <row r="24" spans="1:44" ht="19.5" customHeight="1">
      <c r="A24" s="7" t="s">
        <v>658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9.5" customHeight="1">
      <c r="A25" s="7" t="s">
        <v>641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9.5" customHeight="1">
      <c r="A26" s="7" t="s">
        <v>642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9.5" customHeight="1">
      <c r="A27" s="7" t="s">
        <v>659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8</v>
      </c>
      <c r="Q27" s="8">
        <v>0</v>
      </c>
      <c r="R27" s="8">
        <v>8</v>
      </c>
      <c r="S27" s="8">
        <v>7</v>
      </c>
      <c r="T27" s="8">
        <v>2</v>
      </c>
      <c r="U27" s="8">
        <v>6</v>
      </c>
      <c r="V27" s="8">
        <v>2</v>
      </c>
      <c r="W27" s="8">
        <v>2</v>
      </c>
      <c r="X27" s="8">
        <v>4</v>
      </c>
      <c r="Y27" s="8">
        <v>0</v>
      </c>
      <c r="Z27" s="8">
        <v>2</v>
      </c>
      <c r="AA27" s="8">
        <v>11</v>
      </c>
      <c r="AB27" s="8">
        <v>10</v>
      </c>
      <c r="AC27" s="8">
        <v>6</v>
      </c>
      <c r="AD27" s="8">
        <v>5</v>
      </c>
      <c r="AE27" s="8">
        <v>2</v>
      </c>
      <c r="AF27" s="8">
        <v>1</v>
      </c>
      <c r="AG27" s="8">
        <v>0</v>
      </c>
      <c r="AH27" s="8">
        <v>0</v>
      </c>
      <c r="AI27" s="8">
        <v>0</v>
      </c>
      <c r="AJ27" s="8">
        <v>1</v>
      </c>
      <c r="AK27" s="8">
        <v>1</v>
      </c>
      <c r="AL27" s="8">
        <v>2</v>
      </c>
      <c r="AM27" s="8">
        <v>4</v>
      </c>
      <c r="AN27" s="8">
        <v>1</v>
      </c>
      <c r="AO27" s="8">
        <v>2</v>
      </c>
      <c r="AP27" s="8">
        <v>5</v>
      </c>
      <c r="AQ27" s="8">
        <v>3</v>
      </c>
      <c r="AR27" s="8">
        <v>3</v>
      </c>
    </row>
    <row r="28" spans="1:44" ht="30" customHeight="1">
      <c r="A28" s="24" t="s">
        <v>660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9.5" customHeight="1">
      <c r="A29" s="3" t="s">
        <v>661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4</v>
      </c>
      <c r="Q29" s="8">
        <v>0</v>
      </c>
      <c r="R29" s="8">
        <v>4</v>
      </c>
      <c r="S29" s="8">
        <v>3</v>
      </c>
      <c r="T29" s="8">
        <v>0</v>
      </c>
      <c r="U29" s="8">
        <v>4</v>
      </c>
      <c r="V29" s="8">
        <v>0</v>
      </c>
      <c r="W29" s="8">
        <v>1</v>
      </c>
      <c r="X29" s="8">
        <v>2</v>
      </c>
      <c r="Y29" s="8">
        <v>0</v>
      </c>
      <c r="Z29" s="8">
        <v>1</v>
      </c>
      <c r="AA29" s="8">
        <v>10</v>
      </c>
      <c r="AB29" s="8">
        <v>9</v>
      </c>
      <c r="AC29" s="8">
        <v>2</v>
      </c>
      <c r="AD29" s="8">
        <v>1</v>
      </c>
      <c r="AE29" s="8">
        <v>2</v>
      </c>
      <c r="AF29" s="8">
        <v>1</v>
      </c>
      <c r="AG29" s="8">
        <v>0</v>
      </c>
      <c r="AH29" s="8">
        <v>0</v>
      </c>
      <c r="AI29" s="8">
        <v>0</v>
      </c>
      <c r="AJ29" s="8">
        <v>1</v>
      </c>
      <c r="AK29" s="8">
        <v>0</v>
      </c>
      <c r="AL29" s="8">
        <v>1</v>
      </c>
      <c r="AM29" s="8">
        <v>2</v>
      </c>
      <c r="AN29" s="8">
        <v>1</v>
      </c>
      <c r="AO29" s="8">
        <v>0</v>
      </c>
      <c r="AP29" s="8">
        <v>3</v>
      </c>
      <c r="AQ29" s="8">
        <v>2</v>
      </c>
      <c r="AR29" s="8">
        <v>2</v>
      </c>
    </row>
    <row r="30" spans="1:44" ht="19.5" customHeight="1">
      <c r="A30" s="3" t="s">
        <v>662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19.5" customHeight="1">
      <c r="A31" s="3" t="s">
        <v>643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9.5" customHeight="1">
      <c r="A32" s="25" t="s">
        <v>663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9.5" customHeight="1">
      <c r="A33" s="25" t="s">
        <v>664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4</v>
      </c>
      <c r="Q33" s="8">
        <v>0</v>
      </c>
      <c r="R33" s="8">
        <v>4</v>
      </c>
      <c r="S33" s="8">
        <v>4</v>
      </c>
      <c r="T33" s="8">
        <v>2</v>
      </c>
      <c r="U33" s="8">
        <v>2</v>
      </c>
      <c r="V33" s="8">
        <v>2</v>
      </c>
      <c r="W33" s="8">
        <v>1</v>
      </c>
      <c r="X33" s="8">
        <v>2</v>
      </c>
      <c r="Y33" s="8">
        <v>0</v>
      </c>
      <c r="Z33" s="8">
        <v>1</v>
      </c>
      <c r="AA33" s="8">
        <v>1</v>
      </c>
      <c r="AB33" s="8">
        <v>1</v>
      </c>
      <c r="AC33" s="8">
        <v>4</v>
      </c>
      <c r="AD33" s="8">
        <v>4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1</v>
      </c>
      <c r="AL33" s="8">
        <v>1</v>
      </c>
      <c r="AM33" s="8">
        <v>2</v>
      </c>
      <c r="AN33" s="8">
        <v>0</v>
      </c>
      <c r="AO33" s="8">
        <v>2</v>
      </c>
      <c r="AP33" s="8">
        <v>2</v>
      </c>
      <c r="AQ33" s="8">
        <v>1</v>
      </c>
      <c r="AR33" s="8">
        <v>1</v>
      </c>
    </row>
    <row r="34" spans="1:44" ht="19.5" customHeight="1">
      <c r="A34" s="26" t="s">
        <v>644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9.5" customHeight="1">
      <c r="A35" s="7" t="s">
        <v>665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9.5" customHeight="1">
      <c r="A36" s="7" t="s">
        <v>645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4</v>
      </c>
      <c r="Q36" s="8">
        <v>0</v>
      </c>
      <c r="R36" s="8">
        <v>4</v>
      </c>
      <c r="S36" s="8">
        <v>1</v>
      </c>
      <c r="T36" s="8">
        <v>0</v>
      </c>
      <c r="U36" s="8">
        <v>4</v>
      </c>
      <c r="V36" s="8">
        <v>0</v>
      </c>
      <c r="W36" s="8">
        <v>0</v>
      </c>
      <c r="X36" s="8">
        <v>0</v>
      </c>
      <c r="Y36" s="8">
        <v>0</v>
      </c>
      <c r="Z36" s="8">
        <v>4</v>
      </c>
      <c r="AA36" s="8">
        <v>1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1</v>
      </c>
      <c r="AH36" s="8">
        <v>3</v>
      </c>
      <c r="AI36" s="8">
        <v>0</v>
      </c>
      <c r="AJ36" s="8">
        <v>0</v>
      </c>
      <c r="AK36" s="8">
        <v>0</v>
      </c>
      <c r="AL36" s="8">
        <v>0</v>
      </c>
      <c r="AM36" s="8">
        <v>4</v>
      </c>
      <c r="AN36" s="8">
        <v>0</v>
      </c>
      <c r="AO36" s="8">
        <v>0</v>
      </c>
      <c r="AP36" s="8">
        <v>4</v>
      </c>
      <c r="AQ36" s="8">
        <v>1</v>
      </c>
      <c r="AR36" s="8">
        <v>0</v>
      </c>
    </row>
    <row r="37" spans="1:43" ht="60" customHeight="1">
      <c r="A37" s="17" t="s">
        <v>669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646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647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648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91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92</v>
      </c>
      <c r="O42" s="18">
        <v>22</v>
      </c>
      <c r="P42" s="86">
        <v>1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93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40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610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670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671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672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214</v>
      </c>
    </row>
    <row r="23" spans="1:16" ht="15.75">
      <c r="A23" s="7" t="s">
        <v>41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3</v>
      </c>
    </row>
    <row r="24" spans="1:16" ht="15.75">
      <c r="A24" s="7" t="s">
        <v>673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110</v>
      </c>
    </row>
    <row r="25" spans="1:16" ht="15.75">
      <c r="A25" s="7" t="s">
        <v>42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43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674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675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676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677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678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44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45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679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680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46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681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682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683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47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48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684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1</v>
      </c>
    </row>
    <row r="43" spans="1:16" ht="15.75">
      <c r="A43" s="7" t="s">
        <v>685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1</v>
      </c>
    </row>
    <row r="44" spans="1:16" ht="15.75">
      <c r="A44" s="7" t="s">
        <v>686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685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687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688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689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690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49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87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691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50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51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692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52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10</v>
      </c>
    </row>
    <row r="57" spans="1:16" ht="25.5">
      <c r="A57" s="7" t="s">
        <v>693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694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6</v>
      </c>
    </row>
    <row r="59" spans="1:16" ht="15.75">
      <c r="A59" s="7" t="s">
        <v>53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54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55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2</v>
      </c>
    </row>
    <row r="62" spans="1:16" ht="25.5">
      <c r="A62" s="7" t="s">
        <v>56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2</v>
      </c>
    </row>
    <row r="63" spans="1:16" ht="15.75">
      <c r="A63" s="7" t="s">
        <v>695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696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697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698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57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1</v>
      </c>
    </row>
    <row r="68" spans="1:16" ht="15.75">
      <c r="A68" s="7" t="s">
        <v>58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59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60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61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10</v>
      </c>
    </row>
    <row r="72" spans="1:16" ht="25.5">
      <c r="A72" s="7" t="s">
        <v>62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6</v>
      </c>
    </row>
    <row r="73" spans="1:16" ht="15.75">
      <c r="A73" s="7" t="s">
        <v>699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700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63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701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64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702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703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0</v>
      </c>
    </row>
    <row r="80" spans="1:16" ht="15.75">
      <c r="A80" s="7" t="s">
        <v>704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>
      <c r="A81" s="67" t="s">
        <v>65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5</v>
      </c>
    </row>
    <row r="82" spans="1:16" ht="15.75">
      <c r="A82" s="7" t="s">
        <v>88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2</v>
      </c>
    </row>
    <row r="83" spans="1:16" ht="15.75">
      <c r="A83" s="7" t="s">
        <v>705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706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0</v>
      </c>
    </row>
    <row r="85" spans="1:16" ht="15.75" customHeight="1">
      <c r="A85" s="7" t="s">
        <v>66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>
      <c r="A86" s="7" t="s">
        <v>89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73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715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74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707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5605</v>
      </c>
    </row>
    <row r="22" spans="1:16" ht="15.75">
      <c r="A22" s="7" t="s">
        <v>708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5605</v>
      </c>
    </row>
    <row r="23" spans="1:16" ht="15.75">
      <c r="A23" s="7" t="s">
        <v>709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0</v>
      </c>
    </row>
    <row r="24" spans="1:16" ht="25.5">
      <c r="A24" s="7" t="s">
        <v>710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>
      <c r="A25" s="7" t="s">
        <v>711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712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713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714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>
      <c r="A29" s="7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Image&amp;Matros ®</dc:creator>
  <cp:keywords/>
  <dc:description/>
  <cp:lastModifiedBy>123</cp:lastModifiedBy>
  <cp:lastPrinted>2012-08-08T09:31:46Z</cp:lastPrinted>
  <dcterms:created xsi:type="dcterms:W3CDTF">2009-09-17T07:17:02Z</dcterms:created>
  <dcterms:modified xsi:type="dcterms:W3CDTF">2021-05-03T04:28:48Z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